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<sst xmlns="http://schemas.openxmlformats.org/spreadsheetml/2006/main" count="45" uniqueCount="38">
  <si>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- Частота задающего генератора, кГц</t>
  </si>
  <si>
    <t>Код ноты</t>
  </si>
  <si>
    <t>Частота, Гц</t>
  </si>
  <si>
    <t>Примечание</t>
  </si>
  <si>
    <t>Пауза</t>
  </si>
  <si>
    <t>До 2</t>
  </si>
  <si>
    <t>Си 1</t>
  </si>
  <si>
    <t>Ля-диез 1</t>
  </si>
  <si>
    <t>Ля 1</t>
  </si>
  <si>
    <t>Соль 1</t>
  </si>
  <si>
    <t>До-диез 2</t>
  </si>
  <si>
    <t>Ре 2</t>
  </si>
  <si>
    <t>Ре-диез 2</t>
  </si>
  <si>
    <t>Ми 2</t>
  </si>
  <si>
    <t>Эталон, Гц</t>
  </si>
  <si>
    <t>Фа-диез 2</t>
  </si>
  <si>
    <t>Соль 2</t>
  </si>
  <si>
    <t>Соль-диез 2</t>
  </si>
  <si>
    <t>Ля 2</t>
  </si>
  <si>
    <t>Ля-диез 2</t>
  </si>
  <si>
    <t>Си 2</t>
  </si>
  <si>
    <t>До 3</t>
  </si>
  <si>
    <t>До-диез 3</t>
  </si>
  <si>
    <t>Ре 3</t>
  </si>
  <si>
    <t>Ре-диез 3</t>
  </si>
  <si>
    <t>Фа 3</t>
  </si>
  <si>
    <t>Ми 3</t>
  </si>
  <si>
    <t>Фа-диез 3</t>
  </si>
  <si>
    <t>Ошибка, %</t>
  </si>
  <si>
    <t>Код октавы</t>
  </si>
  <si>
    <t>Фа 2</t>
  </si>
  <si>
    <r>
      <t xml:space="preserve">Си 2 </t>
    </r>
    <r>
      <rPr>
        <i/>
        <sz val="9"/>
        <color indexed="8"/>
        <rFont val="Arial"/>
        <family val="2"/>
      </rPr>
      <t>- Тоже используется!</t>
    </r>
  </si>
  <si>
    <t>Итого в прошивке звонка используется 27 различных кодов нот, включая 2 паузы.</t>
  </si>
  <si>
    <t>№</t>
  </si>
  <si>
    <t>Вычисление частот нот музыкального звонка,</t>
  </si>
  <si>
    <t>Соль-диез 1</t>
  </si>
  <si>
    <t>Перекрывается диапазон в 2 октавы: от Соль 1 октавы до Фа# 3 октавы.</t>
  </si>
  <si>
    <t>используемых в кодах его прошивки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</si>
</sst>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72" fontId="0" fillId="34" borderId="0" xfId="0" applyNumberFormat="1" applyFill="1" applyAlignment="1">
      <alignment/>
    </xf>
    <xf numFmtId="0" fontId="41" fillId="34" borderId="0" xfId="0" applyFont="1" applyFill="1" applyAlignment="1">
      <alignment horizontal="right"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9" fontId="0" fillId="34" borderId="0" xfId="0" applyNumberFormat="1" applyFill="1" applyAlignment="1">
      <alignment/>
    </xf>
    <xf numFmtId="0" fontId="42" fillId="0" borderId="0" xfId="0" applyFont="1" applyAlignment="1">
      <alignment horizontal="right"/>
    </xf>
    <xf numFmtId="0" fontId="40" fillId="0" borderId="0" xfId="0" applyFont="1" applyAlignment="1" quotePrefix="1">
      <alignment/>
    </xf>
    <xf numFmtId="172" fontId="31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9" fontId="31" fillId="0" borderId="0" xfId="0" applyNumberFormat="1" applyFont="1" applyAlignment="1">
      <alignment/>
    </xf>
    <xf numFmtId="0" fontId="40" fillId="35" borderId="0" xfId="0" applyFont="1" applyFill="1" applyAlignment="1">
      <alignment/>
    </xf>
    <xf numFmtId="0" fontId="42" fillId="0" borderId="0" xfId="0" applyFont="1" applyAlignment="1">
      <alignment/>
    </xf>
    <xf numFmtId="0" fontId="2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2" fontId="31" fillId="33" borderId="0" xfId="0" applyNumberFormat="1" applyFont="1" applyFill="1" applyAlignment="1">
      <alignment/>
    </xf>
    <xf numFmtId="9" fontId="31" fillId="33" borderId="0" xfId="0" applyNumberFormat="1" applyFont="1" applyFill="1" applyAlignment="1">
      <alignment/>
    </xf>
    <xf numFmtId="0" fontId="31" fillId="36" borderId="0" xfId="0" applyFont="1" applyFill="1" applyAlignment="1">
      <alignment/>
    </xf>
    <xf numFmtId="172" fontId="31" fillId="36" borderId="0" xfId="0" applyNumberFormat="1" applyFont="1" applyFill="1" applyAlignment="1">
      <alignment/>
    </xf>
    <xf numFmtId="172" fontId="0" fillId="36" borderId="0" xfId="0" applyNumberFormat="1" applyFill="1" applyAlignment="1">
      <alignment/>
    </xf>
    <xf numFmtId="2" fontId="31" fillId="36" borderId="0" xfId="0" applyNumberFormat="1" applyFont="1" applyFill="1" applyAlignment="1">
      <alignment/>
    </xf>
    <xf numFmtId="9" fontId="31" fillId="36" borderId="0" xfId="0" applyNumberFormat="1" applyFont="1" applyFill="1" applyAlignment="1">
      <alignment/>
    </xf>
    <xf numFmtId="0" fontId="41" fillId="0" borderId="0" xfId="0" applyFont="1" applyAlignment="1">
      <alignment/>
    </xf>
    <xf numFmtId="0" fontId="0" fillId="35" borderId="0" xfId="0" applyFill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0" fillId="37" borderId="0" xfId="0" applyFill="1" applyAlignment="1">
      <alignment/>
    </xf>
    <xf numFmtId="172" fontId="0" fillId="37" borderId="0" xfId="0" applyNumberFormat="1" applyFill="1" applyAlignment="1">
      <alignment/>
    </xf>
    <xf numFmtId="0" fontId="42" fillId="37" borderId="0" xfId="0" applyFont="1" applyFill="1" applyAlignment="1">
      <alignment horizontal="left"/>
    </xf>
    <xf numFmtId="2" fontId="0" fillId="37" borderId="0" xfId="0" applyNumberFormat="1" applyFill="1" applyAlignment="1">
      <alignment/>
    </xf>
    <xf numFmtId="9" fontId="0" fillId="37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B22">
      <selection activeCell="L53" sqref="L53"/>
    </sheetView>
  </sheetViews>
  <sheetFormatPr defaultColWidth="9.140625" defaultRowHeight="12.75"/>
  <cols>
    <col min="1" max="1" width="3.28125" style="0" customWidth="1"/>
    <col min="2" max="2" width="13.00390625" style="0" customWidth="1"/>
    <col min="3" max="3" width="10.8515625" style="0" customWidth="1"/>
    <col min="4" max="4" width="13.57421875" style="0" customWidth="1"/>
    <col min="5" max="5" width="3.00390625" style="0" customWidth="1"/>
    <col min="6" max="6" width="23.8515625" style="0" customWidth="1"/>
    <col min="7" max="7" width="12.140625" style="0" customWidth="1"/>
    <col min="8" max="8" width="11.57421875" style="0" customWidth="1"/>
  </cols>
  <sheetData>
    <row r="1" spans="1:8" ht="18">
      <c r="A1" s="29" t="s">
        <v>34</v>
      </c>
      <c r="B1" s="30"/>
      <c r="C1" s="30"/>
      <c r="D1" s="30"/>
      <c r="E1" s="30"/>
      <c r="F1" s="30"/>
      <c r="G1" s="30"/>
      <c r="H1" s="30"/>
    </row>
    <row r="2" spans="1:8" ht="18">
      <c r="A2" s="29" t="s">
        <v>37</v>
      </c>
      <c r="B2" s="30"/>
      <c r="C2" s="30"/>
      <c r="D2" s="30"/>
      <c r="E2" s="30"/>
      <c r="F2" s="30"/>
      <c r="G2" s="30"/>
      <c r="H2" s="30"/>
    </row>
    <row r="4" spans="3:6" ht="12.75">
      <c r="C4" s="11">
        <v>200</v>
      </c>
      <c r="D4" s="12" t="s">
        <v>0</v>
      </c>
      <c r="E4" s="1"/>
      <c r="F4" s="1"/>
    </row>
    <row r="5" ht="6" customHeight="1"/>
    <row r="6" spans="1:8" ht="12.75">
      <c r="A6" s="16" t="s">
        <v>33</v>
      </c>
      <c r="B6" s="16" t="s">
        <v>29</v>
      </c>
      <c r="C6" s="16" t="s">
        <v>1</v>
      </c>
      <c r="D6" s="16" t="s">
        <v>2</v>
      </c>
      <c r="E6" s="16"/>
      <c r="F6" s="16" t="s">
        <v>3</v>
      </c>
      <c r="G6" s="16" t="s">
        <v>14</v>
      </c>
      <c r="H6" s="16" t="s">
        <v>28</v>
      </c>
    </row>
    <row r="7" spans="1:8" ht="12.75">
      <c r="A7" s="28">
        <v>1</v>
      </c>
      <c r="B7" s="17">
        <v>0</v>
      </c>
      <c r="C7" s="17">
        <v>0</v>
      </c>
      <c r="D7" s="13">
        <f>C4*(32+C7)/(64*(256-B7*128))*1000</f>
        <v>390.625</v>
      </c>
      <c r="E7" s="13"/>
      <c r="F7" s="17" t="s">
        <v>9</v>
      </c>
      <c r="G7" s="14">
        <f>G9/(2^(1/12))</f>
        <v>391.99543598174927</v>
      </c>
      <c r="H7" s="15">
        <f>ABS(D7-G7)/G7</f>
        <v>0.003496050861707157</v>
      </c>
    </row>
    <row r="8" spans="1:8" ht="12.75">
      <c r="A8" s="28"/>
      <c r="B8" s="2">
        <v>0</v>
      </c>
      <c r="C8" s="2">
        <v>1</v>
      </c>
      <c r="D8" s="3">
        <f>C4*(32+C8)/(64*(256-B8*128))*1000</f>
        <v>402.83203125</v>
      </c>
      <c r="E8" s="3"/>
      <c r="F8" s="2"/>
      <c r="G8" s="8"/>
      <c r="H8" s="9"/>
    </row>
    <row r="9" spans="1:8" ht="12.75">
      <c r="A9" s="28">
        <v>2</v>
      </c>
      <c r="B9" s="17">
        <v>0</v>
      </c>
      <c r="C9" s="17">
        <v>2</v>
      </c>
      <c r="D9" s="13">
        <f>C4*(32+C9)/(64*(256-B9*128))*1000</f>
        <v>415.0390625</v>
      </c>
      <c r="E9" s="13"/>
      <c r="F9" s="17" t="s">
        <v>35</v>
      </c>
      <c r="G9" s="14">
        <f>G11/(2^(1/12))</f>
        <v>415.3046975799451</v>
      </c>
      <c r="H9" s="15">
        <f>ABS(D9-G9)/G9</f>
        <v>0.0006396149176569171</v>
      </c>
    </row>
    <row r="10" spans="1:8" ht="12.75">
      <c r="A10" s="28"/>
      <c r="B10" s="2">
        <v>0</v>
      </c>
      <c r="C10" s="2">
        <v>3</v>
      </c>
      <c r="D10" s="3">
        <f>C4*(32+C10)/(64*(256-B10*128))*1000</f>
        <v>427.24609375</v>
      </c>
      <c r="E10" s="3"/>
      <c r="F10" s="2"/>
      <c r="G10" s="8"/>
      <c r="H10" s="9"/>
    </row>
    <row r="11" spans="1:8" ht="12.75">
      <c r="A11" s="28">
        <v>3</v>
      </c>
      <c r="B11" s="17">
        <v>0</v>
      </c>
      <c r="C11" s="17">
        <v>4</v>
      </c>
      <c r="D11" s="13">
        <f>C4*(32+C11)/(64*(256-B11*128))*1000</f>
        <v>439.453125</v>
      </c>
      <c r="E11" s="13"/>
      <c r="F11" s="17" t="s">
        <v>8</v>
      </c>
      <c r="G11" s="14">
        <v>440</v>
      </c>
      <c r="H11" s="15">
        <f>ABS(D11-G11)/G11</f>
        <v>0.0012428977272727273</v>
      </c>
    </row>
    <row r="12" spans="1:8" ht="12.75">
      <c r="A12" s="28"/>
      <c r="B12" s="2">
        <v>0</v>
      </c>
      <c r="C12" s="2">
        <v>5</v>
      </c>
      <c r="D12" s="3">
        <f>C4*(32+C12)/(64*(256-B12*128))*1000</f>
        <v>451.66015625</v>
      </c>
      <c r="E12" s="3"/>
      <c r="F12" s="2"/>
      <c r="G12" s="8"/>
      <c r="H12" s="9"/>
    </row>
    <row r="13" spans="1:8" ht="12.75">
      <c r="A13" s="28">
        <v>4</v>
      </c>
      <c r="B13" s="17">
        <v>0</v>
      </c>
      <c r="C13" s="17">
        <v>6</v>
      </c>
      <c r="D13" s="13">
        <f>C4*(32+C13)/(64*(256-B13*128))*1000</f>
        <v>463.8671875</v>
      </c>
      <c r="E13" s="13"/>
      <c r="F13" s="17" t="s">
        <v>7</v>
      </c>
      <c r="G13" s="14">
        <f>G11*(2^(1/12))</f>
        <v>466.1637615180899</v>
      </c>
      <c r="H13" s="15">
        <f>ABS(D13-G13)/G13</f>
        <v>0.004926539142834694</v>
      </c>
    </row>
    <row r="14" spans="1:8" ht="12.75">
      <c r="A14" s="28"/>
      <c r="B14" s="4">
        <v>0</v>
      </c>
      <c r="C14" s="4">
        <v>7</v>
      </c>
      <c r="D14" s="5">
        <f>C4*(32+C14)/(64*(256-B14*128))*1000</f>
        <v>476.07421875</v>
      </c>
      <c r="E14" s="5"/>
      <c r="F14" s="6" t="s">
        <v>4</v>
      </c>
      <c r="G14" s="7"/>
      <c r="H14" s="10"/>
    </row>
    <row r="15" spans="1:8" ht="12.75">
      <c r="A15" s="28">
        <v>5</v>
      </c>
      <c r="B15" s="17">
        <v>0</v>
      </c>
      <c r="C15" s="17">
        <v>8</v>
      </c>
      <c r="D15" s="13">
        <f>C4*(32+C15)/(64*(256-B15*128))*1000</f>
        <v>488.28125</v>
      </c>
      <c r="E15" s="13"/>
      <c r="F15" s="17" t="s">
        <v>6</v>
      </c>
      <c r="G15" s="14">
        <f>G13*(2^(1/12))</f>
        <v>493.8833012561241</v>
      </c>
      <c r="H15" s="15">
        <f>ABS(D15-G15)/G15</f>
        <v>0.011342864279630598</v>
      </c>
    </row>
    <row r="16" spans="1:8" ht="12.75">
      <c r="A16" s="28"/>
      <c r="B16" s="2">
        <v>0</v>
      </c>
      <c r="C16" s="2">
        <v>9</v>
      </c>
      <c r="D16" s="3">
        <f>C4*(32+C16)/(64*(256-B16*128))*1000</f>
        <v>500.48828125</v>
      </c>
      <c r="E16" s="3"/>
      <c r="F16" s="2"/>
      <c r="G16" s="8"/>
      <c r="H16" s="9"/>
    </row>
    <row r="17" spans="1:8" ht="12.75">
      <c r="A17" s="28"/>
      <c r="B17" s="2">
        <v>0</v>
      </c>
      <c r="C17" s="2">
        <v>10</v>
      </c>
      <c r="D17" s="3">
        <f>C4*(32+C17)/(64*(256-B17*128))*1000</f>
        <v>512.6953125</v>
      </c>
      <c r="E17" s="3"/>
      <c r="F17" s="2"/>
      <c r="G17" s="8"/>
      <c r="H17" s="9"/>
    </row>
    <row r="18" spans="1:8" ht="12.75">
      <c r="A18" s="28">
        <v>6</v>
      </c>
      <c r="B18" s="17">
        <v>0</v>
      </c>
      <c r="C18" s="17">
        <v>11</v>
      </c>
      <c r="D18" s="13">
        <f>C4*(32+C18)/(64*(256-B18*128))*1000</f>
        <v>524.90234375</v>
      </c>
      <c r="E18" s="13"/>
      <c r="F18" s="17" t="s">
        <v>5</v>
      </c>
      <c r="G18" s="14">
        <f>G15*(2^(1/12))</f>
        <v>523.2511306011974</v>
      </c>
      <c r="H18" s="15">
        <f>ABS(D18-G18)/G18</f>
        <v>0.0031556800401089497</v>
      </c>
    </row>
    <row r="19" spans="1:8" ht="12.75">
      <c r="A19" s="28"/>
      <c r="B19" s="2">
        <v>0</v>
      </c>
      <c r="C19" s="2">
        <v>12</v>
      </c>
      <c r="D19" s="3">
        <f>C4*(32+C19)/(64*(256-B19*128))*1000</f>
        <v>537.109375</v>
      </c>
      <c r="E19" s="3"/>
      <c r="F19" s="2"/>
      <c r="G19" s="8"/>
      <c r="H19" s="9"/>
    </row>
    <row r="20" spans="1:8" ht="12.75">
      <c r="A20" s="28">
        <v>7</v>
      </c>
      <c r="B20" s="17">
        <v>0</v>
      </c>
      <c r="C20" s="17">
        <v>13</v>
      </c>
      <c r="D20" s="13">
        <f>C4*(32+C20)/(64*(256-B20*128))*1000</f>
        <v>549.31640625</v>
      </c>
      <c r="E20" s="13"/>
      <c r="F20" s="17" t="s">
        <v>10</v>
      </c>
      <c r="G20" s="14">
        <f>G18*(2^(1/12))</f>
        <v>554.3652619537443</v>
      </c>
      <c r="H20" s="15">
        <f>ABS(D20-G20)/G20</f>
        <v>0.009107453244726466</v>
      </c>
    </row>
    <row r="21" spans="1:8" ht="12.75">
      <c r="A21" s="28"/>
      <c r="B21" s="2">
        <v>0</v>
      </c>
      <c r="C21" s="2">
        <v>14</v>
      </c>
      <c r="D21" s="3">
        <f>C4*(32+C21)/(64*(256-B21*128))*1000</f>
        <v>561.5234375</v>
      </c>
      <c r="E21" s="3"/>
      <c r="F21" s="2"/>
      <c r="G21" s="8"/>
      <c r="H21" s="9"/>
    </row>
    <row r="22" spans="1:8" ht="12.75">
      <c r="A22" s="28"/>
      <c r="B22" s="4">
        <v>0</v>
      </c>
      <c r="C22" s="4">
        <v>15</v>
      </c>
      <c r="D22" s="5">
        <f>C4*(32+C22)/(64*(256-B22*128))*1000</f>
        <v>573.73046875</v>
      </c>
      <c r="E22" s="5"/>
      <c r="F22" s="6" t="s">
        <v>4</v>
      </c>
      <c r="G22" s="7"/>
      <c r="H22" s="10"/>
    </row>
    <row r="23" spans="1:8" ht="12.75">
      <c r="A23" s="28">
        <v>8</v>
      </c>
      <c r="B23" s="17">
        <v>0</v>
      </c>
      <c r="C23" s="17">
        <v>16</v>
      </c>
      <c r="D23" s="13">
        <f>C4*(32+C23)/(64*(256-B23*128))*1000</f>
        <v>585.9375</v>
      </c>
      <c r="E23" s="13"/>
      <c r="F23" s="17" t="s">
        <v>11</v>
      </c>
      <c r="G23" s="14">
        <f>G20*(2^(1/12))</f>
        <v>587.3295358348153</v>
      </c>
      <c r="H23" s="15">
        <f>ABS(D23-G23)/G23</f>
        <v>0.0023701103892836855</v>
      </c>
    </row>
    <row r="24" spans="1:8" ht="12.75">
      <c r="A24" s="28"/>
      <c r="B24" s="2">
        <v>0</v>
      </c>
      <c r="C24" s="2">
        <v>17</v>
      </c>
      <c r="D24" s="3">
        <f>C4*(32+C24)/(64*(256-B24*128))*1000</f>
        <v>598.14453125</v>
      </c>
      <c r="E24" s="3"/>
      <c r="F24" s="2"/>
      <c r="G24" s="8"/>
      <c r="H24" s="9"/>
    </row>
    <row r="25" spans="1:8" ht="12.75">
      <c r="A25" s="28"/>
      <c r="B25" s="2">
        <v>0</v>
      </c>
      <c r="C25" s="2">
        <v>18</v>
      </c>
      <c r="D25" s="3">
        <f>C4*(32+C25)/(64*(256-B25*128))*1000</f>
        <v>610.3515625</v>
      </c>
      <c r="E25" s="3"/>
      <c r="F25" s="2"/>
      <c r="G25" s="8"/>
      <c r="H25" s="9"/>
    </row>
    <row r="26" spans="1:8" ht="12.75">
      <c r="A26" s="28">
        <v>9</v>
      </c>
      <c r="B26" s="17">
        <v>0</v>
      </c>
      <c r="C26" s="17">
        <v>19</v>
      </c>
      <c r="D26" s="13">
        <f>C4*(32+C26)/(64*(256-B26*128))*1000</f>
        <v>622.55859375</v>
      </c>
      <c r="E26" s="13"/>
      <c r="F26" s="17" t="s">
        <v>12</v>
      </c>
      <c r="G26" s="14">
        <f>G23*(2^(1/12))</f>
        <v>622.253967444162</v>
      </c>
      <c r="H26" s="15">
        <f>ABS(D26-G26)/G26</f>
        <v>0.0004895530149679239</v>
      </c>
    </row>
    <row r="27" spans="1:8" ht="12.75">
      <c r="A27" s="28"/>
      <c r="B27" s="2">
        <v>0</v>
      </c>
      <c r="C27" s="2">
        <v>20</v>
      </c>
      <c r="D27" s="3">
        <f>C4*(32+C27)/(64*(256-B27*128))*1000</f>
        <v>634.765625</v>
      </c>
      <c r="E27" s="3"/>
      <c r="F27" s="2"/>
      <c r="G27" s="8"/>
      <c r="H27" s="9"/>
    </row>
    <row r="28" spans="1:8" ht="12.75">
      <c r="A28" s="28"/>
      <c r="B28" s="2">
        <v>0</v>
      </c>
      <c r="C28" s="2">
        <v>21</v>
      </c>
      <c r="D28" s="3">
        <f>C4*(32+C28)/(64*(256-B28*128))*1000</f>
        <v>646.97265625</v>
      </c>
      <c r="E28" s="3"/>
      <c r="F28" s="2"/>
      <c r="G28" s="8"/>
      <c r="H28" s="9"/>
    </row>
    <row r="29" spans="1:8" ht="12.75">
      <c r="A29" s="28">
        <v>10</v>
      </c>
      <c r="B29" s="17">
        <v>0</v>
      </c>
      <c r="C29" s="17">
        <v>22</v>
      </c>
      <c r="D29" s="13">
        <f>C4*(32+C29)/(64*(256-B29*128))*1000</f>
        <v>659.1796875</v>
      </c>
      <c r="E29" s="13"/>
      <c r="F29" s="17" t="s">
        <v>13</v>
      </c>
      <c r="G29" s="14">
        <f>G26*(2^(1/12))</f>
        <v>659.2551138257401</v>
      </c>
      <c r="H29" s="15">
        <f>ABS(D29-G29)/G29</f>
        <v>0.0001144114382402885</v>
      </c>
    </row>
    <row r="30" spans="1:8" ht="12.75">
      <c r="A30" s="28"/>
      <c r="B30" s="4">
        <v>0</v>
      </c>
      <c r="C30" s="4">
        <v>23</v>
      </c>
      <c r="D30" s="5">
        <f>C4*(32+C30)/(64*(256-B30*128))*1000</f>
        <v>671.38671875</v>
      </c>
      <c r="E30" s="5"/>
      <c r="F30" s="6" t="s">
        <v>4</v>
      </c>
      <c r="G30" s="7"/>
      <c r="H30" s="10"/>
    </row>
    <row r="31" spans="1:8" ht="12.75">
      <c r="A31" s="28"/>
      <c r="B31" s="2">
        <v>0</v>
      </c>
      <c r="C31" s="2">
        <v>24</v>
      </c>
      <c r="D31" s="3">
        <f>C4*(32+C31)/(64*(256-B31*128))*1000</f>
        <v>683.59375</v>
      </c>
      <c r="E31" s="3"/>
      <c r="F31" s="2"/>
      <c r="G31" s="8"/>
      <c r="H31" s="9"/>
    </row>
    <row r="32" spans="1:8" ht="12.75">
      <c r="A32" s="28">
        <v>11</v>
      </c>
      <c r="B32" s="17">
        <v>0</v>
      </c>
      <c r="C32" s="17">
        <v>25</v>
      </c>
      <c r="D32" s="13">
        <f>C4*(32+C32)/(64*(256-B32*128))*1000</f>
        <v>695.80078125</v>
      </c>
      <c r="E32" s="13"/>
      <c r="F32" s="17" t="s">
        <v>30</v>
      </c>
      <c r="G32" s="14">
        <f>G29*(2^(1/12))</f>
        <v>698.456462866008</v>
      </c>
      <c r="H32" s="15">
        <f>ABS(D32-G32)/G32</f>
        <v>0.0038022149657128486</v>
      </c>
    </row>
    <row r="33" spans="1:8" ht="12.75">
      <c r="A33" s="28"/>
      <c r="B33" s="2">
        <v>0</v>
      </c>
      <c r="C33" s="2">
        <v>26</v>
      </c>
      <c r="D33" s="3">
        <f>C4*(32+C33)/(64*(256-B33*128))*1000</f>
        <v>708.0078125</v>
      </c>
      <c r="E33" s="3"/>
      <c r="F33" s="2"/>
      <c r="G33" s="8"/>
      <c r="H33" s="9"/>
    </row>
    <row r="34" spans="1:8" ht="12.75">
      <c r="A34" s="28"/>
      <c r="B34" s="2">
        <v>0</v>
      </c>
      <c r="C34" s="2">
        <v>27</v>
      </c>
      <c r="D34" s="3">
        <f>C4*(32+C34)/(64*(256-B34*128))*1000</f>
        <v>720.21484375</v>
      </c>
      <c r="E34" s="3"/>
      <c r="F34" s="2"/>
      <c r="G34" s="8"/>
      <c r="H34" s="9"/>
    </row>
    <row r="35" spans="1:8" ht="12.75">
      <c r="A35" s="28">
        <v>12</v>
      </c>
      <c r="B35" s="17">
        <v>0</v>
      </c>
      <c r="C35" s="17">
        <v>28</v>
      </c>
      <c r="D35" s="13">
        <f>C4*(32+C35)/(64*(256-B35*128))*1000</f>
        <v>732.421875</v>
      </c>
      <c r="E35" s="13"/>
      <c r="F35" s="17" t="s">
        <v>15</v>
      </c>
      <c r="G35" s="14">
        <f>G32*(2^(1/12))</f>
        <v>739.988845423269</v>
      </c>
      <c r="H35" s="15">
        <f>ABS(D35-G35)/G35</f>
        <v>0.01022578984814395</v>
      </c>
    </row>
    <row r="36" spans="1:8" ht="12.75">
      <c r="A36" s="28"/>
      <c r="B36" s="2">
        <v>0</v>
      </c>
      <c r="C36" s="2">
        <v>29</v>
      </c>
      <c r="D36" s="3">
        <f>C4*(32+C36)/(64*(256-B36*128))*1000</f>
        <v>744.62890625</v>
      </c>
      <c r="E36" s="3"/>
      <c r="F36" s="2"/>
      <c r="G36" s="8"/>
      <c r="H36" s="9"/>
    </row>
    <row r="37" spans="1:8" ht="12.75">
      <c r="A37" s="28"/>
      <c r="B37" s="2">
        <v>0</v>
      </c>
      <c r="C37" s="2">
        <v>30</v>
      </c>
      <c r="D37" s="3">
        <f>C4*(32+C37)/(64*(256-B37*128))*1000</f>
        <v>756.8359375</v>
      </c>
      <c r="E37" s="3"/>
      <c r="F37" s="2"/>
      <c r="G37" s="8"/>
      <c r="H37" s="9"/>
    </row>
    <row r="38" spans="1:8" ht="12.75">
      <c r="A38" s="28">
        <v>13</v>
      </c>
      <c r="B38" s="31">
        <v>0</v>
      </c>
      <c r="C38" s="31">
        <v>31</v>
      </c>
      <c r="D38" s="32">
        <f>C4*(32+C38)/(64*(256-B38*128))*1000</f>
        <v>769.04296875</v>
      </c>
      <c r="E38" s="32"/>
      <c r="F38" s="33" t="s">
        <v>4</v>
      </c>
      <c r="G38" s="34"/>
      <c r="H38" s="35"/>
    </row>
    <row r="39" spans="1:8" ht="12.75">
      <c r="A39" s="28">
        <v>14</v>
      </c>
      <c r="B39" s="17">
        <v>1</v>
      </c>
      <c r="C39" s="17">
        <v>0</v>
      </c>
      <c r="D39" s="13">
        <f>C4*(32+C39)/(64*(256-B39*128))*1000</f>
        <v>781.25</v>
      </c>
      <c r="E39" s="13"/>
      <c r="F39" s="17" t="s">
        <v>16</v>
      </c>
      <c r="G39" s="14">
        <f>G35*(2^(1/12))</f>
        <v>783.9908719634989</v>
      </c>
      <c r="H39" s="15">
        <f>ABS(D39-G39)/G39</f>
        <v>0.003496050861707591</v>
      </c>
    </row>
    <row r="40" spans="1:8" ht="12.75">
      <c r="A40" s="28"/>
      <c r="B40" s="2">
        <v>1</v>
      </c>
      <c r="C40" s="2">
        <v>1</v>
      </c>
      <c r="D40" s="3">
        <f>C4*(32+C40)/(64*(256-B40*128))*1000</f>
        <v>805.6640625</v>
      </c>
      <c r="E40" s="3"/>
      <c r="F40" s="2"/>
      <c r="G40" s="8"/>
      <c r="H40" s="9"/>
    </row>
    <row r="41" spans="1:8" ht="12.75">
      <c r="A41" s="28">
        <v>15</v>
      </c>
      <c r="B41" s="17">
        <v>1</v>
      </c>
      <c r="C41" s="17">
        <v>2</v>
      </c>
      <c r="D41" s="13">
        <f>C4*(32+C41)/(64*(256-B41*128))*1000</f>
        <v>830.078125</v>
      </c>
      <c r="E41" s="13"/>
      <c r="F41" s="17" t="s">
        <v>17</v>
      </c>
      <c r="G41" s="14">
        <f>G39*(2^(1/12))</f>
        <v>830.6093951598906</v>
      </c>
      <c r="H41" s="15">
        <f>ABS(D41-G41)/G41</f>
        <v>0.0006396149176573275</v>
      </c>
    </row>
    <row r="42" spans="1:8" ht="12.75">
      <c r="A42" s="28"/>
      <c r="B42" s="2">
        <v>1</v>
      </c>
      <c r="C42" s="2">
        <v>3</v>
      </c>
      <c r="D42" s="3">
        <f>C4*(32+C42)/(64*(256-B42*128))*1000</f>
        <v>854.4921875</v>
      </c>
      <c r="E42" s="3"/>
      <c r="F42" s="2"/>
      <c r="G42" s="8"/>
      <c r="H42" s="9"/>
    </row>
    <row r="43" spans="1:8" ht="12.75">
      <c r="A43" s="28">
        <v>16</v>
      </c>
      <c r="B43" s="17">
        <v>1</v>
      </c>
      <c r="C43" s="17">
        <v>4</v>
      </c>
      <c r="D43" s="13">
        <f>C4*(32+C43)/(64*(256-B43*128))*1000</f>
        <v>878.90625</v>
      </c>
      <c r="E43" s="13"/>
      <c r="F43" s="17" t="s">
        <v>18</v>
      </c>
      <c r="G43" s="14">
        <f>G41*(2^(1/12))</f>
        <v>880.0000000000003</v>
      </c>
      <c r="H43" s="15">
        <f>ABS(D43-G43)/G43</f>
        <v>0.0012428977272731143</v>
      </c>
    </row>
    <row r="44" spans="1:8" ht="12.75">
      <c r="A44" s="28"/>
      <c r="B44" s="2">
        <v>1</v>
      </c>
      <c r="C44" s="2">
        <v>5</v>
      </c>
      <c r="D44" s="3">
        <f>C4*(32+C44)/(64*(256-B44*128))*1000</f>
        <v>903.3203125</v>
      </c>
      <c r="E44" s="3"/>
      <c r="F44" s="2"/>
      <c r="G44" s="8"/>
      <c r="H44" s="9"/>
    </row>
    <row r="45" spans="1:8" ht="12.75">
      <c r="A45" s="28">
        <v>17</v>
      </c>
      <c r="B45" s="17">
        <v>1</v>
      </c>
      <c r="C45" s="17">
        <v>6</v>
      </c>
      <c r="D45" s="13">
        <f>C4*(32+C45)/(64*(256-B45*128))*1000</f>
        <v>927.734375</v>
      </c>
      <c r="E45" s="13"/>
      <c r="F45" s="17" t="s">
        <v>19</v>
      </c>
      <c r="G45" s="14">
        <f>G43*(2^(1/12))</f>
        <v>932.3275230361802</v>
      </c>
      <c r="H45" s="15">
        <f>ABS(D45-G45)/G45</f>
        <v>0.004926539142835058</v>
      </c>
    </row>
    <row r="46" spans="1:8" ht="12.75">
      <c r="A46" s="28"/>
      <c r="B46" s="4">
        <v>1</v>
      </c>
      <c r="C46" s="4">
        <v>7</v>
      </c>
      <c r="D46" s="5">
        <f>C4*(32+C46)/(64*(256-B46*128))*1000</f>
        <v>952.1484375</v>
      </c>
      <c r="E46" s="5"/>
      <c r="F46" s="6" t="s">
        <v>4</v>
      </c>
      <c r="G46" s="7"/>
      <c r="H46" s="10"/>
    </row>
    <row r="47" spans="1:8" ht="12.75">
      <c r="A47" s="28">
        <v>18</v>
      </c>
      <c r="B47" s="17">
        <v>1</v>
      </c>
      <c r="C47" s="17">
        <v>8</v>
      </c>
      <c r="D47" s="13">
        <f>C4*(32+C47)/(64*(256-B47*128))*1000</f>
        <v>976.5625</v>
      </c>
      <c r="E47" s="13"/>
      <c r="F47" s="17" t="s">
        <v>20</v>
      </c>
      <c r="G47" s="14">
        <f>G45*(2^(1/12))</f>
        <v>987.7666025122486</v>
      </c>
      <c r="H47" s="15">
        <f>ABS(D47-G47)/G47</f>
        <v>0.01134286427963094</v>
      </c>
    </row>
    <row r="48" spans="1:8" ht="12.75">
      <c r="A48" s="28">
        <v>19</v>
      </c>
      <c r="B48" s="22">
        <v>1</v>
      </c>
      <c r="C48" s="22">
        <v>9</v>
      </c>
      <c r="D48" s="23">
        <f>C4*(32+C48)/(64*(256-B48*128))*1000</f>
        <v>1000.9765625</v>
      </c>
      <c r="E48" s="24"/>
      <c r="F48" s="22" t="s">
        <v>31</v>
      </c>
      <c r="G48" s="25">
        <f>G45*(2^(1/12))</f>
        <v>987.7666025122486</v>
      </c>
      <c r="H48" s="26">
        <f>ABS(D48-G48)/G48</f>
        <v>0.013373564113378289</v>
      </c>
    </row>
    <row r="49" spans="1:8" ht="12.75">
      <c r="A49" s="28"/>
      <c r="B49" s="2">
        <v>1</v>
      </c>
      <c r="C49" s="2">
        <v>10</v>
      </c>
      <c r="D49" s="3">
        <f>C4*(32+C49)/(64*(256-B49*128))*1000</f>
        <v>1025.390625</v>
      </c>
      <c r="E49" s="3"/>
      <c r="F49" s="2"/>
      <c r="G49" s="8"/>
      <c r="H49" s="9"/>
    </row>
    <row r="50" spans="1:8" ht="12.75">
      <c r="A50" s="28">
        <v>20</v>
      </c>
      <c r="B50" s="17">
        <v>1</v>
      </c>
      <c r="C50" s="17">
        <v>11</v>
      </c>
      <c r="D50" s="13">
        <f>C4*(32+C50)/(64*(256-B50*128))*1000</f>
        <v>1049.8046875</v>
      </c>
      <c r="E50" s="13"/>
      <c r="F50" s="17" t="s">
        <v>21</v>
      </c>
      <c r="G50" s="14">
        <f>G47*(2^(1/12))</f>
        <v>1046.502261202395</v>
      </c>
      <c r="H50" s="15">
        <f>ABS(D50-G50)/G50</f>
        <v>0.003155680040108732</v>
      </c>
    </row>
    <row r="51" spans="1:8" ht="12.75">
      <c r="A51" s="28"/>
      <c r="B51" s="2">
        <v>1</v>
      </c>
      <c r="C51" s="2">
        <v>12</v>
      </c>
      <c r="D51" s="3">
        <f>C4*(32+C51)/(64*(256-B51*128))*1000</f>
        <v>1074.21875</v>
      </c>
      <c r="E51" s="3"/>
      <c r="F51" s="2"/>
      <c r="G51" s="8"/>
      <c r="H51" s="9"/>
    </row>
    <row r="52" spans="1:8" ht="12.75">
      <c r="A52" s="28">
        <v>21</v>
      </c>
      <c r="B52" s="17">
        <v>1</v>
      </c>
      <c r="C52" s="17">
        <v>13</v>
      </c>
      <c r="D52" s="13">
        <f>C4*(32+C52)/(64*(256-B52*128))*1000</f>
        <v>1098.6328125</v>
      </c>
      <c r="E52" s="13"/>
      <c r="F52" s="17" t="s">
        <v>22</v>
      </c>
      <c r="G52" s="14">
        <f>G50*(2^(1/12))</f>
        <v>1108.7305239074888</v>
      </c>
      <c r="H52" s="15">
        <f>ABS(D52-G52)/G52</f>
        <v>0.009107453244726671</v>
      </c>
    </row>
    <row r="53" spans="1:8" ht="12.75">
      <c r="A53" s="28"/>
      <c r="B53" s="2">
        <v>1</v>
      </c>
      <c r="C53" s="2">
        <v>14</v>
      </c>
      <c r="D53" s="3">
        <f>C4*(32+C53)/(64*(256-B53*128))*1000</f>
        <v>1123.046875</v>
      </c>
      <c r="E53" s="3"/>
      <c r="F53" s="2"/>
      <c r="G53" s="8"/>
      <c r="H53" s="9"/>
    </row>
    <row r="54" spans="1:8" ht="12.75">
      <c r="A54" s="28"/>
      <c r="B54" s="4">
        <v>1</v>
      </c>
      <c r="C54" s="4">
        <v>15</v>
      </c>
      <c r="D54" s="5">
        <f>C4*(32+C54)/(64*(256-B54*128))*1000</f>
        <v>1147.4609375</v>
      </c>
      <c r="E54" s="5"/>
      <c r="F54" s="6" t="s">
        <v>4</v>
      </c>
      <c r="G54" s="7"/>
      <c r="H54" s="10"/>
    </row>
    <row r="55" spans="1:8" ht="12.75">
      <c r="A55" s="28">
        <v>22</v>
      </c>
      <c r="B55" s="17">
        <v>1</v>
      </c>
      <c r="C55" s="17">
        <v>16</v>
      </c>
      <c r="D55" s="13">
        <f>C4*(32+C55)/(64*(256-B55*128))*1000</f>
        <v>1171.875</v>
      </c>
      <c r="E55" s="13"/>
      <c r="F55" s="17" t="s">
        <v>23</v>
      </c>
      <c r="G55" s="14">
        <f>G52*(2^(1/12))</f>
        <v>1174.6590716696307</v>
      </c>
      <c r="H55" s="15">
        <f>ABS(D55-G55)/G55</f>
        <v>0.002370110389283879</v>
      </c>
    </row>
    <row r="56" spans="1:8" ht="12.75">
      <c r="A56" s="28"/>
      <c r="B56" s="2">
        <v>1</v>
      </c>
      <c r="C56" s="2">
        <v>17</v>
      </c>
      <c r="D56" s="3">
        <f>C4*(32+C56)/(64*(256-B56*128))*1000</f>
        <v>1196.2890625</v>
      </c>
      <c r="E56" s="3"/>
      <c r="F56" s="2"/>
      <c r="G56" s="8"/>
      <c r="H56" s="9"/>
    </row>
    <row r="57" spans="1:8" ht="12.75">
      <c r="A57" s="28"/>
      <c r="B57" s="2">
        <v>1</v>
      </c>
      <c r="C57" s="2">
        <v>18</v>
      </c>
      <c r="D57" s="3">
        <f>C4*(32+C57)/(64*(256-B57*128))*1000</f>
        <v>1220.703125</v>
      </c>
      <c r="E57" s="3"/>
      <c r="F57" s="2"/>
      <c r="G57" s="8"/>
      <c r="H57" s="9"/>
    </row>
    <row r="58" spans="1:8" ht="12.75">
      <c r="A58" s="28">
        <v>23</v>
      </c>
      <c r="B58" s="17">
        <v>1</v>
      </c>
      <c r="C58" s="17">
        <v>19</v>
      </c>
      <c r="D58" s="13">
        <f>C4*(32+C58)/(64*(256-B58*128))*1000</f>
        <v>1245.1171875</v>
      </c>
      <c r="E58" s="13"/>
      <c r="F58" s="17" t="s">
        <v>24</v>
      </c>
      <c r="G58" s="14">
        <f>G55*(2^(1/12))</f>
        <v>1244.5079348883241</v>
      </c>
      <c r="H58" s="15">
        <f>ABS(D58-G58)/G58</f>
        <v>0.0004895530149677411</v>
      </c>
    </row>
    <row r="59" spans="1:8" ht="12.75">
      <c r="A59" s="28"/>
      <c r="B59" s="2">
        <v>1</v>
      </c>
      <c r="C59" s="2">
        <v>20</v>
      </c>
      <c r="D59" s="3">
        <f>C4*(32+C59)/(64*(256-B59*128))*1000</f>
        <v>1269.53125</v>
      </c>
      <c r="E59" s="3"/>
      <c r="F59" s="2"/>
      <c r="G59" s="8"/>
      <c r="H59" s="9"/>
    </row>
    <row r="60" spans="1:8" ht="12.75">
      <c r="A60" s="28"/>
      <c r="B60" s="2">
        <v>1</v>
      </c>
      <c r="C60" s="2">
        <v>21</v>
      </c>
      <c r="D60" s="3">
        <f>C4*(32+C60)/(64*(256-B60*128))*1000</f>
        <v>1293.9453125</v>
      </c>
      <c r="E60" s="3"/>
      <c r="F60" s="2"/>
      <c r="G60" s="8"/>
      <c r="H60" s="9"/>
    </row>
    <row r="61" spans="1:8" ht="12.75">
      <c r="A61" s="28">
        <v>24</v>
      </c>
      <c r="B61" s="17">
        <v>1</v>
      </c>
      <c r="C61" s="17">
        <v>22</v>
      </c>
      <c r="D61" s="13">
        <f>C4*(32+C61)/(64*(256-B61*128))*1000</f>
        <v>1318.359375</v>
      </c>
      <c r="E61" s="13"/>
      <c r="F61" s="17" t="s">
        <v>26</v>
      </c>
      <c r="G61" s="14">
        <f>G58*(2^(1/12))</f>
        <v>1318.5102276514804</v>
      </c>
      <c r="H61" s="15">
        <f>ABS(D61-G61)/G61</f>
        <v>0.00011441143824046093</v>
      </c>
    </row>
    <row r="62" spans="1:8" ht="12.75">
      <c r="A62" s="28"/>
      <c r="B62" s="4">
        <v>1</v>
      </c>
      <c r="C62" s="4">
        <v>23</v>
      </c>
      <c r="D62" s="5">
        <f>C4*(32+C62)/(64*(256-B62*128))*1000</f>
        <v>1342.7734375</v>
      </c>
      <c r="E62" s="5"/>
      <c r="F62" s="6" t="s">
        <v>4</v>
      </c>
      <c r="G62" s="7"/>
      <c r="H62" s="10"/>
    </row>
    <row r="63" spans="1:8" ht="12.75">
      <c r="A63" s="28"/>
      <c r="B63" s="2">
        <v>1</v>
      </c>
      <c r="C63" s="2">
        <v>24</v>
      </c>
      <c r="D63" s="3">
        <f>C4*(32+C63)/(64*(256-B63*128))*1000</f>
        <v>1367.1875</v>
      </c>
      <c r="E63" s="3"/>
      <c r="F63" s="2"/>
      <c r="G63" s="8"/>
      <c r="H63" s="9"/>
    </row>
    <row r="64" spans="1:8" ht="12.75">
      <c r="A64" s="28">
        <v>25</v>
      </c>
      <c r="B64" s="17">
        <v>1</v>
      </c>
      <c r="C64" s="17">
        <v>25</v>
      </c>
      <c r="D64" s="13">
        <f>C4*(32+C64)/(64*(256-B64*128))*1000</f>
        <v>1391.6015625</v>
      </c>
      <c r="E64" s="13"/>
      <c r="F64" s="17" t="s">
        <v>25</v>
      </c>
      <c r="G64" s="14">
        <f>G61*(2^(1/12))</f>
        <v>1396.9129257320162</v>
      </c>
      <c r="H64" s="15">
        <f>ABS(D64-G64)/G64</f>
        <v>0.003802214965713011</v>
      </c>
    </row>
    <row r="65" spans="1:8" ht="12.75">
      <c r="A65" s="28"/>
      <c r="B65" s="2">
        <v>1</v>
      </c>
      <c r="C65" s="2">
        <v>26</v>
      </c>
      <c r="D65" s="3">
        <f>C4*(32+C65)/(64*(256-B65*128))*1000</f>
        <v>1416.015625</v>
      </c>
      <c r="E65" s="3"/>
      <c r="F65" s="2"/>
      <c r="G65" s="8"/>
      <c r="H65" s="9"/>
    </row>
    <row r="66" spans="1:8" ht="12.75">
      <c r="A66" s="28"/>
      <c r="B66" s="2">
        <v>1</v>
      </c>
      <c r="C66" s="2">
        <v>27</v>
      </c>
      <c r="D66" s="3">
        <f>C4*(32+C66)/(64*(256-B66*128))*1000</f>
        <v>1440.4296875</v>
      </c>
      <c r="E66" s="3"/>
      <c r="F66" s="2"/>
      <c r="G66" s="8"/>
      <c r="H66" s="9"/>
    </row>
    <row r="67" spans="1:8" ht="12.75">
      <c r="A67" s="28">
        <v>26</v>
      </c>
      <c r="B67" s="17">
        <v>1</v>
      </c>
      <c r="C67" s="17">
        <v>28</v>
      </c>
      <c r="D67" s="13">
        <f>C4*(32+C67)/(64*(256-B67*128))*1000</f>
        <v>1464.84375</v>
      </c>
      <c r="E67" s="13"/>
      <c r="F67" s="17" t="s">
        <v>27</v>
      </c>
      <c r="G67" s="14">
        <f>G64*(2^(1/12))</f>
        <v>1479.9776908465383</v>
      </c>
      <c r="H67" s="15">
        <f>ABS(D67-G67)/G67</f>
        <v>0.0102257898481441</v>
      </c>
    </row>
    <row r="68" spans="1:8" ht="12.75">
      <c r="A68" s="28"/>
      <c r="B68" s="18">
        <v>1</v>
      </c>
      <c r="C68" s="18">
        <v>29</v>
      </c>
      <c r="D68" s="19">
        <f>C4*(32+C68)/(64*(256-B68*128))*1000</f>
        <v>1489.2578125</v>
      </c>
      <c r="E68" s="19"/>
      <c r="F68" s="18"/>
      <c r="G68" s="20"/>
      <c r="H68" s="21"/>
    </row>
    <row r="69" spans="1:8" ht="12.75">
      <c r="A69" s="28"/>
      <c r="B69" s="2">
        <v>1</v>
      </c>
      <c r="C69" s="2">
        <v>30</v>
      </c>
      <c r="D69" s="3">
        <f>C4*(32+C69)/(64*(256-B69*128))*1000</f>
        <v>1513.671875</v>
      </c>
      <c r="E69" s="3"/>
      <c r="F69" s="2"/>
      <c r="G69" s="8"/>
      <c r="H69" s="9"/>
    </row>
    <row r="70" spans="1:8" ht="12.75">
      <c r="A70" s="28">
        <v>27</v>
      </c>
      <c r="B70" s="31">
        <v>1</v>
      </c>
      <c r="C70" s="31">
        <v>31</v>
      </c>
      <c r="D70" s="32">
        <f>C4*(32+C70)/(64*(256-B70*128))*1000</f>
        <v>1538.0859375</v>
      </c>
      <c r="E70" s="32"/>
      <c r="F70" s="33" t="s">
        <v>4</v>
      </c>
      <c r="G70" s="34"/>
      <c r="H70" s="35"/>
    </row>
    <row r="72" ht="12.75">
      <c r="B72" s="27" t="s">
        <v>32</v>
      </c>
    </row>
    <row r="73" ht="12.75">
      <c r="B73" s="27" t="s">
        <v>36</v>
      </c>
    </row>
  </sheetData>
  <sheetProtection/>
  <mergeCells count="2">
    <mergeCell ref="A1:H1"/>
    <mergeCell ref="A2:H2"/>
  </mergeCells>
  <printOptions/>
  <pageMargins left="1.47" right="0.7086614173228347" top="0.39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Пушков</dc:creator>
  <cp:keywords/>
  <dc:description/>
  <cp:lastModifiedBy>Пушков</cp:lastModifiedBy>
  <cp:lastPrinted>2016-09-19T08:27:55Z</cp:lastPrinted>
  <dcterms:created xsi:type="dcterms:W3CDTF">2016-09-15T19:02:26Z</dcterms:created>
  <dcterms:modified xsi:type="dcterms:W3CDTF">2016-09-19T08:54:53Z</dcterms:modified>
  <cp:category/>
  <cp:version/>
  <cp:contentType/>
  <cp:contentStatus/>
</cp:coreProperties>
</file>